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Documents\РАСКРЫТИЕ ИНФОРМАЦИИ\2024 г\"/>
    </mc:Choice>
  </mc:AlternateContent>
  <xr:revisionPtr revIDLastSave="0" documentId="13_ncr:1_{DAA63255-265D-48EA-874D-59A5673E21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1" l="1"/>
  <c r="F30" i="1"/>
  <c r="E30" i="1"/>
  <c r="F28" i="1"/>
  <c r="E28" i="1"/>
  <c r="E14" i="1"/>
  <c r="E13" i="1" s="1"/>
  <c r="E22" i="1"/>
  <c r="F21" i="1"/>
  <c r="E21" i="1"/>
  <c r="F20" i="1"/>
  <c r="F19" i="1"/>
  <c r="E19" i="1"/>
  <c r="E18" i="1"/>
  <c r="E17" i="1"/>
  <c r="E16" i="1"/>
  <c r="E15" i="1"/>
  <c r="F14" i="1"/>
  <c r="F13" i="1" s="1"/>
</calcChain>
</file>

<file path=xl/sharedStrings.xml><?xml version="1.0" encoding="utf-8"?>
<sst xmlns="http://schemas.openxmlformats.org/spreadsheetml/2006/main" count="74" uniqueCount="65">
  <si>
    <t>Приложение № 9</t>
  </si>
  <si>
    <t>к приказу ФАС России</t>
  </si>
  <si>
    <t>Форма 2</t>
  </si>
  <si>
    <t>Информация об инвестиционных программах   АО "НОВО-УРЕНГОЙМЕЖРАЙГАЗ" на 2024 г.</t>
  </si>
  <si>
    <t xml:space="preserve"> в сфере транспортировки газа по газораспределительным сетям</t>
  </si>
  <si>
    <t>N</t>
  </si>
  <si>
    <t>Наименование показателя</t>
  </si>
  <si>
    <t>Сроки строительства</t>
  </si>
  <si>
    <t>Стоимостная оценка инвестиций, тыс. руб. (без НДС)</t>
  </si>
  <si>
    <t>Основные проектные характеристики объектов капитального строительства</t>
  </si>
  <si>
    <t>начало</t>
  </si>
  <si>
    <t>окончание</t>
  </si>
  <si>
    <t>совокупно по объекту</t>
  </si>
  <si>
    <t>в отчетном периоде</t>
  </si>
  <si>
    <t>источник финансирования</t>
  </si>
  <si>
    <t>протяженность линейной части газопроводов, км</t>
  </si>
  <si>
    <t>диаметр (диапазон диаметров) газопроводов, мм</t>
  </si>
  <si>
    <t>количество газорегуляторных пунктов, единиц</t>
  </si>
  <si>
    <t>1.</t>
  </si>
  <si>
    <t>Общая сумма инвестиций</t>
  </si>
  <si>
    <t>2.</t>
  </si>
  <si>
    <t>Сведения о строительстве, реконструкции объектов капитального строительства</t>
  </si>
  <si>
    <t>2.1.</t>
  </si>
  <si>
    <r>
      <t>5.6. Реконструкция объекта: «Газорегуляторный  пункт  №5» (ГРП №5) по  адресу: ЯНАО, г.Новый Уренгой, ул. Железнодорожная Южная часть(</t>
    </r>
    <r>
      <rPr>
        <sz val="9"/>
        <color rgb="FF000000"/>
        <rFont val="Times New Roman"/>
        <family val="1"/>
        <charset val="204"/>
      </rPr>
      <t>оснащение телеметрической специализированной системой сбора, обработки и передачи  информации для контроля рабочих параметров ГРП №5 с последующей передачей полученной информации по каналу сотовой связи стандарта GSM /GPRS на сервер сбора и анализа данных ГРО)</t>
    </r>
  </si>
  <si>
    <t>спец/надбавка</t>
  </si>
  <si>
    <t>2.2.</t>
  </si>
  <si>
    <r>
      <t>5.7. Реконструкция объекта: «Газорегуляторный  пункт  №4» (ГРП №) по  адресу: ЯНАО, г.Новый Уренгой,  Южная часть(</t>
    </r>
    <r>
      <rPr>
        <sz val="9"/>
        <color rgb="FF000000"/>
        <rFont val="Times New Roman"/>
        <family val="1"/>
        <charset val="204"/>
      </rPr>
      <t>оснащение телеметрической специализированной системой сбора, обработки и передачи  информации для контроля рабочих параметров ГРП №4 с последующей передачей полученной информации по каналу сотовой связи стандарта GSM /GPRS на сервер сбора и анализа данных ГРО)</t>
    </r>
  </si>
  <si>
    <t>2.3.</t>
  </si>
  <si>
    <r>
      <t>5.8. Реконструкция объекта: «Пункт газорегуляторный блочный ПГБ-13-2В-У1-ХЛ1 (зав. № 98272) (ПГБ) по  адресу: ЯНАО, г.Новый Уренгой,  район ДНТ "Заимка"(</t>
    </r>
    <r>
      <rPr>
        <sz val="9"/>
        <color rgb="FF000000"/>
        <rFont val="Times New Roman"/>
        <family val="1"/>
        <charset val="204"/>
      </rPr>
      <t>оснащение телеметрической специализированной системой сбора, обработки и передачи  информации для контроля рабочих параметров ПГБ с последующей передачей полученной информации по каналу сотовой связи стандарта GSM /GPRS на сервер сбора и анализа данных ГРО)</t>
    </r>
  </si>
  <si>
    <t>2.4.</t>
  </si>
  <si>
    <r>
      <t>5.9. Реконструкция объекта: «ГРПБ-50/2-ХЛ-1 зав. 000695 в составе объекта Подводящий газопровод ВД к ДНТ "Дружба", ДК "Фиалка", ДНТ "Северный берег"  ар адресу: г. Новый Уренгой, Восточная промзона" (</t>
    </r>
    <r>
      <rPr>
        <sz val="9"/>
        <color rgb="FF000000"/>
        <rFont val="Times New Roman"/>
        <family val="1"/>
        <charset val="204"/>
      </rPr>
      <t>оснащение телеметрической специализированной системой сбора, обработки и передачи  информации для контроля рабочих параметров ГРПБ с последующей передачей полученной информации по каналу сотовой связи стандарта GSM /GPRS на сервер сбора и анализа данных ГРО)</t>
    </r>
  </si>
  <si>
    <t>2.5.</t>
  </si>
  <si>
    <t>5.10. Реконструкция газового колодца №162 по адресу: ЯНАО, г.Новый Уренгой, Северная часть (монтаж запорной арматуры Ду500-10 шт.)</t>
  </si>
  <si>
    <t>2.6.</t>
  </si>
  <si>
    <t>2.7.</t>
  </si>
  <si>
    <t>5.12. Реконструкция газового колодца №163 по адресу: ЯНАО, г.Новый Уренгой, Северная часть (монтаж запорной арматуры Ду500-10 шт.)</t>
  </si>
  <si>
    <t>2.8.</t>
  </si>
  <si>
    <t>7.98. Приобретение объекта: «Трубопроводная система «Заполярье-НПС             «Пур-Пе» 1 очередь. 4 этап. РНУ в г. Новый Уренгой» по адресу: Тюменская обл., ЯНАО, г.Новый Уренгой, ул. Захаренкова, 25.</t>
  </si>
  <si>
    <t>2.9.</t>
  </si>
  <si>
    <t>Догазификация</t>
  </si>
  <si>
    <t>3.</t>
  </si>
  <si>
    <t>Объекты капитального строительства (основные стройки):</t>
  </si>
  <si>
    <t>3.1.</t>
  </si>
  <si>
    <t>4.</t>
  </si>
  <si>
    <t>Новые объекты:</t>
  </si>
  <si>
    <t>4.1.</t>
  </si>
  <si>
    <t>Сети газоснабжения</t>
  </si>
  <si>
    <t>5.</t>
  </si>
  <si>
    <t>Реконструируемые (модернизируемые) объекты:</t>
  </si>
  <si>
    <t>5.1.</t>
  </si>
  <si>
    <t>Капитальный ремонт газопроводов, ГРП по результатам диагностирования за 2020-2023 г.г.</t>
  </si>
  <si>
    <t>амортизационные отчисления</t>
  </si>
  <si>
    <t>5.2.</t>
  </si>
  <si>
    <t>Капитальный ремонт газопроводы-ввода в ж/дома</t>
  </si>
  <si>
    <t>6.</t>
  </si>
  <si>
    <t>Сведения о приобретении оборудования не входящего в сметы строек</t>
  </si>
  <si>
    <t>6.1.</t>
  </si>
  <si>
    <t>7.</t>
  </si>
  <si>
    <t>Сведения о долгосрочных финансовых вложениях</t>
  </si>
  <si>
    <t>7.1.</t>
  </si>
  <si>
    <t>8.</t>
  </si>
  <si>
    <t>Сведения о приобретении внеоборотных активов</t>
  </si>
  <si>
    <t>8.1.</t>
  </si>
  <si>
    <t>от 08 декабря 2022 г. № 960/22</t>
  </si>
  <si>
    <t>5.11. Реконструкция участка сети газораспределения высокого давления от АГРС-2 до надземного отключающего устройства №108, 109 в составе объекта: «Линейное сооружение: Газопровод  от АГРС-2  мкр. VIII»                        по адресу: ЯНАО, г. Новый Уренгой, Северная часть (замена  запорной  арматуры Ду 500 – 4 шт.).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</si>
</sst>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_-* #,##0.0\ _₽_-;\-* #,##0.0\ _₽_-;_-* &quot;-&quot;??\ _₽_-;_-@_-"/>
    <numFmt numFmtId="166" formatCode="_-* #,##0.000\ _₽_-;\-* #,##0.000\ _₽_-;_-* &quot;-&quot;??\ _₽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justify" vertical="center"/>
    </xf>
    <xf numFmtId="0" fontId="6" fillId="2" borderId="0" xfId="0" applyFont="1" applyFill="1" applyAlignment="1">
      <alignment horizontal="right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justify" vertical="center" wrapText="1"/>
    </xf>
    <xf numFmtId="2" fontId="8" fillId="2" borderId="6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justify" vertical="center" wrapText="1"/>
    </xf>
    <xf numFmtId="2" fontId="8" fillId="2" borderId="8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justify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justify" vertical="top" wrapText="1"/>
    </xf>
    <xf numFmtId="14" fontId="9" fillId="2" borderId="11" xfId="0" applyNumberFormat="1" applyFont="1" applyFill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164" fontId="9" fillId="2" borderId="11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justify" vertical="top" wrapText="1"/>
    </xf>
    <xf numFmtId="0" fontId="11" fillId="0" borderId="11" xfId="0" applyFont="1" applyBorder="1" applyAlignment="1">
      <alignment horizontal="justify" vertical="top" wrapText="1"/>
    </xf>
    <xf numFmtId="3" fontId="9" fillId="0" borderId="14" xfId="0" applyNumberFormat="1" applyFont="1" applyBorder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165" fontId="9" fillId="2" borderId="11" xfId="1" applyNumberFormat="1" applyFont="1" applyFill="1" applyBorder="1" applyAlignment="1">
      <alignment vertical="center" wrapText="1"/>
    </xf>
    <xf numFmtId="166" fontId="9" fillId="2" borderId="11" xfId="1" applyNumberFormat="1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2" fontId="9" fillId="2" borderId="11" xfId="0" applyNumberFormat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horizontal="center" vertical="center" wrapText="1"/>
    </xf>
    <xf numFmtId="2" fontId="8" fillId="2" borderId="11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justify" vertical="center" wrapText="1"/>
    </xf>
    <xf numFmtId="0" fontId="4" fillId="2" borderId="11" xfId="0" applyFont="1" applyFill="1" applyBorder="1" applyAlignment="1">
      <alignment horizontal="center" vertical="center" wrapText="1"/>
    </xf>
    <xf numFmtId="1" fontId="8" fillId="2" borderId="11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14" fontId="13" fillId="2" borderId="11" xfId="0" applyNumberFormat="1" applyFont="1" applyFill="1" applyBorder="1" applyAlignment="1">
      <alignment horizontal="center" vertical="center"/>
    </xf>
    <xf numFmtId="1" fontId="9" fillId="2" borderId="11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justify" vertical="center" wrapText="1"/>
    </xf>
    <xf numFmtId="0" fontId="14" fillId="0" borderId="0" xfId="0" applyFont="1"/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justify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5" fillId="2" borderId="0" xfId="0" applyFont="1" applyFill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topLeftCell="A21" workbookViewId="0">
      <selection activeCell="R32" sqref="R32"/>
    </sheetView>
  </sheetViews>
  <sheetFormatPr defaultRowHeight="15" x14ac:dyDescent="0.25"/>
  <cols>
    <col min="1" max="1" width="6.42578125" customWidth="1"/>
    <col min="2" max="2" width="41.28515625" customWidth="1"/>
    <col min="3" max="10" width="12.7109375" customWidth="1"/>
  </cols>
  <sheetData>
    <row r="1" spans="1:10" ht="15.75" x14ac:dyDescent="0.25">
      <c r="A1" s="1"/>
      <c r="B1" s="1"/>
      <c r="C1" s="1"/>
      <c r="D1" s="1"/>
      <c r="E1" s="2"/>
      <c r="F1" s="2"/>
      <c r="G1" s="1"/>
      <c r="H1" s="1"/>
      <c r="I1" s="62" t="s">
        <v>0</v>
      </c>
      <c r="J1" s="62"/>
    </row>
    <row r="2" spans="1:10" ht="15.75" x14ac:dyDescent="0.25">
      <c r="A2" s="1"/>
      <c r="B2" s="1"/>
      <c r="C2" s="1"/>
      <c r="D2" s="1"/>
      <c r="E2" s="2"/>
      <c r="F2" s="2"/>
      <c r="G2" s="1"/>
      <c r="H2" s="63" t="s">
        <v>1</v>
      </c>
      <c r="I2" s="63"/>
      <c r="J2" s="63"/>
    </row>
    <row r="3" spans="1:10" ht="15.75" x14ac:dyDescent="0.25">
      <c r="A3" s="1"/>
      <c r="B3" s="1"/>
      <c r="C3" s="1"/>
      <c r="D3" s="1"/>
      <c r="E3" s="2"/>
      <c r="F3" s="2"/>
      <c r="G3" s="1"/>
      <c r="H3" s="63" t="s">
        <v>63</v>
      </c>
      <c r="I3" s="63"/>
      <c r="J3" s="63"/>
    </row>
    <row r="4" spans="1:10" ht="15.75" x14ac:dyDescent="0.25">
      <c r="A4" s="1"/>
      <c r="B4" s="1"/>
      <c r="C4" s="1"/>
      <c r="D4" s="1"/>
      <c r="E4" s="2"/>
      <c r="F4" s="2"/>
      <c r="G4" s="1"/>
      <c r="H4" s="63"/>
      <c r="I4" s="63"/>
      <c r="J4" s="63"/>
    </row>
    <row r="5" spans="1:10" ht="15.75" x14ac:dyDescent="0.25">
      <c r="A5" s="3"/>
      <c r="B5" s="1"/>
      <c r="C5" s="1"/>
      <c r="D5" s="1"/>
      <c r="E5" s="2"/>
      <c r="F5" s="2"/>
      <c r="G5" s="1"/>
      <c r="H5" s="64" t="s">
        <v>2</v>
      </c>
      <c r="I5" s="64"/>
      <c r="J5" s="64"/>
    </row>
    <row r="6" spans="1:10" ht="15.75" x14ac:dyDescent="0.25">
      <c r="A6" s="3"/>
      <c r="B6" s="1"/>
      <c r="C6" s="1"/>
      <c r="D6" s="1"/>
      <c r="E6" s="2"/>
      <c r="F6" s="2"/>
      <c r="G6" s="1"/>
      <c r="H6" s="4"/>
      <c r="I6" s="4"/>
      <c r="J6" s="4"/>
    </row>
    <row r="7" spans="1:10" ht="15.75" x14ac:dyDescent="0.25">
      <c r="A7" s="56" t="s">
        <v>3</v>
      </c>
      <c r="B7" s="56"/>
      <c r="C7" s="56"/>
      <c r="D7" s="56"/>
      <c r="E7" s="56"/>
      <c r="F7" s="56"/>
      <c r="G7" s="56"/>
      <c r="H7" s="56"/>
      <c r="I7" s="56"/>
      <c r="J7" s="56"/>
    </row>
    <row r="8" spans="1:10" ht="15.75" x14ac:dyDescent="0.25">
      <c r="A8" s="56" t="s">
        <v>4</v>
      </c>
      <c r="B8" s="56"/>
      <c r="C8" s="56"/>
      <c r="D8" s="56"/>
      <c r="E8" s="56"/>
      <c r="F8" s="56"/>
      <c r="G8" s="56"/>
      <c r="H8" s="56"/>
      <c r="I8" s="56"/>
      <c r="J8" s="56"/>
    </row>
    <row r="9" spans="1:10" ht="16.5" thickBot="1" x14ac:dyDescent="0.3">
      <c r="A9" s="3"/>
      <c r="B9" s="1"/>
      <c r="C9" s="1"/>
      <c r="D9" s="1"/>
      <c r="E9" s="2"/>
      <c r="F9" s="2"/>
      <c r="G9" s="1"/>
      <c r="H9" s="1"/>
      <c r="I9" s="1"/>
      <c r="J9" s="1"/>
    </row>
    <row r="10" spans="1:10" ht="16.5" thickBot="1" x14ac:dyDescent="0.3">
      <c r="A10" s="57" t="s">
        <v>5</v>
      </c>
      <c r="B10" s="57" t="s">
        <v>6</v>
      </c>
      <c r="C10" s="59" t="s">
        <v>7</v>
      </c>
      <c r="D10" s="60"/>
      <c r="E10" s="59" t="s">
        <v>8</v>
      </c>
      <c r="F10" s="61"/>
      <c r="G10" s="60"/>
      <c r="H10" s="59" t="s">
        <v>9</v>
      </c>
      <c r="I10" s="61"/>
      <c r="J10" s="60"/>
    </row>
    <row r="11" spans="1:10" ht="95.25" thickBot="1" x14ac:dyDescent="0.3">
      <c r="A11" s="58"/>
      <c r="B11" s="58"/>
      <c r="C11" s="5" t="s">
        <v>10</v>
      </c>
      <c r="D11" s="5" t="s">
        <v>11</v>
      </c>
      <c r="E11" s="5" t="s">
        <v>12</v>
      </c>
      <c r="F11" s="5" t="s">
        <v>13</v>
      </c>
      <c r="G11" s="5" t="s">
        <v>14</v>
      </c>
      <c r="H11" s="5" t="s">
        <v>15</v>
      </c>
      <c r="I11" s="5" t="s">
        <v>16</v>
      </c>
      <c r="J11" s="6" t="s">
        <v>17</v>
      </c>
    </row>
    <row r="12" spans="1:10" ht="16.5" thickBot="1" x14ac:dyDescent="0.3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5">
        <v>8</v>
      </c>
      <c r="I12" s="5">
        <v>9</v>
      </c>
      <c r="J12" s="6">
        <v>10</v>
      </c>
    </row>
    <row r="13" spans="1:10" ht="16.5" thickBot="1" x14ac:dyDescent="0.3">
      <c r="A13" s="7" t="s">
        <v>18</v>
      </c>
      <c r="B13" s="8" t="s">
        <v>19</v>
      </c>
      <c r="C13" s="9"/>
      <c r="D13" s="9"/>
      <c r="E13" s="10">
        <f>E14+E28+E30</f>
        <v>160057.29333333333</v>
      </c>
      <c r="F13" s="10">
        <f>F14+F28+F30</f>
        <v>46449.75</v>
      </c>
      <c r="G13" s="9"/>
      <c r="H13" s="9"/>
      <c r="I13" s="9"/>
      <c r="J13" s="11"/>
    </row>
    <row r="14" spans="1:10" ht="47.25" x14ac:dyDescent="0.25">
      <c r="A14" s="12" t="s">
        <v>20</v>
      </c>
      <c r="B14" s="13" t="s">
        <v>21</v>
      </c>
      <c r="C14" s="13"/>
      <c r="D14" s="13"/>
      <c r="E14" s="14">
        <f>E15+E16+E17+E18+E19+E20+E21+E22+E23</f>
        <v>61861.043333333342</v>
      </c>
      <c r="F14" s="14">
        <f>F15+F16+F17+F18+F19+F20+F21+F22+F23</f>
        <v>46449.75</v>
      </c>
      <c r="G14" s="13"/>
      <c r="H14" s="13"/>
      <c r="I14" s="13"/>
      <c r="J14" s="15"/>
    </row>
    <row r="15" spans="1:10" ht="120" x14ac:dyDescent="0.25">
      <c r="A15" s="16" t="s">
        <v>22</v>
      </c>
      <c r="B15" s="17" t="s">
        <v>23</v>
      </c>
      <c r="C15" s="18">
        <v>45292</v>
      </c>
      <c r="D15" s="18">
        <v>45657</v>
      </c>
      <c r="E15" s="19">
        <f>2690.2/1.2</f>
        <v>2241.8333333333335</v>
      </c>
      <c r="F15" s="19">
        <v>2242</v>
      </c>
      <c r="G15" s="20" t="s">
        <v>24</v>
      </c>
      <c r="H15" s="21"/>
      <c r="I15" s="20"/>
      <c r="J15" s="22"/>
    </row>
    <row r="16" spans="1:10" ht="108" x14ac:dyDescent="0.25">
      <c r="A16" s="16" t="s">
        <v>25</v>
      </c>
      <c r="B16" s="17" t="s">
        <v>26</v>
      </c>
      <c r="C16" s="18">
        <v>45292</v>
      </c>
      <c r="D16" s="18">
        <v>45657</v>
      </c>
      <c r="E16" s="19">
        <f>2487.2/1.2</f>
        <v>2072.6666666666665</v>
      </c>
      <c r="F16" s="19">
        <v>2073</v>
      </c>
      <c r="G16" s="20" t="s">
        <v>24</v>
      </c>
      <c r="H16" s="21"/>
      <c r="I16" s="20"/>
      <c r="J16" s="22"/>
    </row>
    <row r="17" spans="1:10" ht="120" x14ac:dyDescent="0.25">
      <c r="A17" s="16" t="s">
        <v>27</v>
      </c>
      <c r="B17" s="17" t="s">
        <v>28</v>
      </c>
      <c r="C17" s="18">
        <v>45292</v>
      </c>
      <c r="D17" s="18">
        <v>45657</v>
      </c>
      <c r="E17" s="19">
        <f>2570.8/1.2</f>
        <v>2142.3333333333335</v>
      </c>
      <c r="F17" s="19">
        <v>2142</v>
      </c>
      <c r="G17" s="20" t="s">
        <v>24</v>
      </c>
      <c r="H17" s="21"/>
      <c r="I17" s="20"/>
      <c r="J17" s="22"/>
    </row>
    <row r="18" spans="1:10" ht="132" x14ac:dyDescent="0.25">
      <c r="A18" s="16" t="s">
        <v>29</v>
      </c>
      <c r="B18" s="17" t="s">
        <v>30</v>
      </c>
      <c r="C18" s="18">
        <v>45292</v>
      </c>
      <c r="D18" s="18">
        <v>45657</v>
      </c>
      <c r="E18" s="19">
        <f>2464.2/1.2</f>
        <v>2053.5</v>
      </c>
      <c r="F18" s="19">
        <v>2054</v>
      </c>
      <c r="G18" s="20" t="s">
        <v>24</v>
      </c>
      <c r="H18" s="21"/>
      <c r="I18" s="20"/>
      <c r="J18" s="22"/>
    </row>
    <row r="19" spans="1:10" ht="36" x14ac:dyDescent="0.25">
      <c r="A19" s="16" t="s">
        <v>31</v>
      </c>
      <c r="B19" s="23" t="s">
        <v>32</v>
      </c>
      <c r="C19" s="18">
        <v>44927</v>
      </c>
      <c r="D19" s="18">
        <v>45657</v>
      </c>
      <c r="E19" s="19">
        <f>9934.8/1.2</f>
        <v>8279</v>
      </c>
      <c r="F19" s="19">
        <f>4980.3/1.2</f>
        <v>4150.25</v>
      </c>
      <c r="G19" s="20" t="s">
        <v>24</v>
      </c>
      <c r="H19" s="21">
        <v>2.758</v>
      </c>
      <c r="I19" s="20"/>
      <c r="J19" s="22"/>
    </row>
    <row r="20" spans="1:10" ht="84" x14ac:dyDescent="0.25">
      <c r="A20" s="16" t="s">
        <v>33</v>
      </c>
      <c r="B20" s="24" t="s">
        <v>64</v>
      </c>
      <c r="C20" s="18">
        <v>44927</v>
      </c>
      <c r="D20" s="18">
        <v>45657</v>
      </c>
      <c r="E20" s="25">
        <v>20250.21</v>
      </c>
      <c r="F20" s="19">
        <f>17339/1.2</f>
        <v>14449.166666666668</v>
      </c>
      <c r="G20" s="20" t="s">
        <v>24</v>
      </c>
      <c r="H20" s="21"/>
      <c r="I20" s="20"/>
      <c r="J20" s="22"/>
    </row>
    <row r="21" spans="1:10" ht="36" x14ac:dyDescent="0.25">
      <c r="A21" s="16" t="s">
        <v>34</v>
      </c>
      <c r="B21" s="23" t="s">
        <v>35</v>
      </c>
      <c r="C21" s="18">
        <v>44927</v>
      </c>
      <c r="D21" s="18">
        <v>45657</v>
      </c>
      <c r="E21" s="19">
        <f>12866.6/1.2</f>
        <v>10722.166666666668</v>
      </c>
      <c r="F21" s="19">
        <f>8484.4/1.2</f>
        <v>7070.333333333333</v>
      </c>
      <c r="G21" s="20" t="s">
        <v>24</v>
      </c>
      <c r="H21" s="21"/>
      <c r="I21" s="20"/>
      <c r="J21" s="22"/>
    </row>
    <row r="22" spans="1:10" ht="60" x14ac:dyDescent="0.25">
      <c r="A22" s="26" t="s">
        <v>36</v>
      </c>
      <c r="B22" s="24" t="s">
        <v>37</v>
      </c>
      <c r="C22" s="18">
        <v>45292</v>
      </c>
      <c r="D22" s="18">
        <v>45657</v>
      </c>
      <c r="E22" s="19">
        <f>12083.2/1.2</f>
        <v>10069.333333333334</v>
      </c>
      <c r="F22" s="19">
        <v>10069</v>
      </c>
      <c r="G22" s="20" t="s">
        <v>24</v>
      </c>
      <c r="H22" s="21">
        <v>1.756</v>
      </c>
      <c r="I22" s="20"/>
      <c r="J22" s="22"/>
    </row>
    <row r="23" spans="1:10" x14ac:dyDescent="0.25">
      <c r="A23" s="26" t="s">
        <v>38</v>
      </c>
      <c r="B23" s="27" t="s">
        <v>39</v>
      </c>
      <c r="C23" s="18">
        <v>44562</v>
      </c>
      <c r="D23" s="18">
        <v>45657</v>
      </c>
      <c r="E23" s="28">
        <v>4030</v>
      </c>
      <c r="F23" s="28">
        <v>2200</v>
      </c>
      <c r="G23" s="20" t="s">
        <v>24</v>
      </c>
      <c r="H23" s="21"/>
      <c r="I23" s="20"/>
      <c r="J23" s="22"/>
    </row>
    <row r="24" spans="1:10" x14ac:dyDescent="0.25">
      <c r="A24" s="26"/>
      <c r="B24" s="27"/>
      <c r="C24" s="18"/>
      <c r="D24" s="18"/>
      <c r="E24" s="29"/>
      <c r="F24" s="29"/>
      <c r="G24" s="20"/>
      <c r="H24" s="21"/>
      <c r="I24" s="20"/>
      <c r="J24" s="22"/>
    </row>
    <row r="25" spans="1:10" x14ac:dyDescent="0.25">
      <c r="A25" s="26"/>
      <c r="B25" s="30"/>
      <c r="C25" s="18"/>
      <c r="D25" s="18"/>
      <c r="E25" s="29"/>
      <c r="F25" s="29"/>
      <c r="G25" s="20"/>
      <c r="H25" s="21"/>
      <c r="I25" s="20"/>
      <c r="J25" s="22"/>
    </row>
    <row r="26" spans="1:10" ht="31.5" x14ac:dyDescent="0.25">
      <c r="A26" s="31" t="s">
        <v>40</v>
      </c>
      <c r="B26" s="32" t="s">
        <v>41</v>
      </c>
      <c r="C26" s="18">
        <v>45292</v>
      </c>
      <c r="D26" s="18">
        <v>45657</v>
      </c>
      <c r="E26" s="33">
        <v>0</v>
      </c>
      <c r="F26" s="33">
        <v>0</v>
      </c>
      <c r="G26" s="20"/>
      <c r="H26" s="20"/>
      <c r="I26" s="20"/>
      <c r="J26" s="22"/>
    </row>
    <row r="27" spans="1:10" ht="15.75" x14ac:dyDescent="0.25">
      <c r="A27" s="34" t="s">
        <v>42</v>
      </c>
      <c r="B27" s="35"/>
      <c r="C27" s="36"/>
      <c r="D27" s="36"/>
      <c r="E27" s="36"/>
      <c r="F27" s="36"/>
      <c r="G27" s="36"/>
      <c r="H27" s="36"/>
      <c r="I27" s="36"/>
      <c r="J27" s="37"/>
    </row>
    <row r="28" spans="1:10" ht="15.75" x14ac:dyDescent="0.25">
      <c r="A28" s="38" t="s">
        <v>43</v>
      </c>
      <c r="B28" s="39" t="s">
        <v>44</v>
      </c>
      <c r="C28" s="40"/>
      <c r="D28" s="40"/>
      <c r="E28" s="41">
        <f>E29</f>
        <v>0</v>
      </c>
      <c r="F28" s="41">
        <f>F29</f>
        <v>0</v>
      </c>
      <c r="G28" s="40"/>
      <c r="H28" s="40"/>
      <c r="I28" s="40"/>
      <c r="J28" s="42"/>
    </row>
    <row r="29" spans="1:10" x14ac:dyDescent="0.25">
      <c r="A29" s="43" t="s">
        <v>45</v>
      </c>
      <c r="B29" s="44" t="s">
        <v>46</v>
      </c>
      <c r="C29" s="20"/>
      <c r="D29" s="20"/>
      <c r="E29" s="20">
        <v>0</v>
      </c>
      <c r="F29" s="33">
        <v>0</v>
      </c>
      <c r="G29" s="20"/>
      <c r="H29" s="21">
        <v>0.61948000000000003</v>
      </c>
      <c r="I29" s="20"/>
      <c r="J29" s="22"/>
    </row>
    <row r="30" spans="1:10" ht="31.5" x14ac:dyDescent="0.25">
      <c r="A30" s="31" t="s">
        <v>47</v>
      </c>
      <c r="B30" s="32" t="s">
        <v>48</v>
      </c>
      <c r="C30" s="45"/>
      <c r="D30" s="45"/>
      <c r="E30" s="46">
        <f>E31+E32</f>
        <v>98196.25</v>
      </c>
      <c r="F30" s="46">
        <f>F31+F32</f>
        <v>0</v>
      </c>
      <c r="G30" s="45"/>
      <c r="H30" s="45"/>
      <c r="I30" s="45"/>
      <c r="J30" s="47"/>
    </row>
    <row r="31" spans="1:10" ht="38.25" x14ac:dyDescent="0.25">
      <c r="A31" s="43" t="s">
        <v>49</v>
      </c>
      <c r="B31" s="44" t="s">
        <v>50</v>
      </c>
      <c r="C31" s="18">
        <v>43466</v>
      </c>
      <c r="D31" s="48">
        <v>45657</v>
      </c>
      <c r="E31" s="49">
        <v>55610.6</v>
      </c>
      <c r="F31" s="49">
        <v>0</v>
      </c>
      <c r="G31" s="20" t="s">
        <v>51</v>
      </c>
      <c r="H31" s="20"/>
      <c r="I31" s="20"/>
      <c r="J31" s="22"/>
    </row>
    <row r="32" spans="1:10" ht="38.25" x14ac:dyDescent="0.25">
      <c r="A32" s="43" t="s">
        <v>52</v>
      </c>
      <c r="B32" s="44" t="s">
        <v>53</v>
      </c>
      <c r="C32" s="18">
        <v>43466</v>
      </c>
      <c r="D32" s="48">
        <v>45657</v>
      </c>
      <c r="E32" s="49">
        <v>42585.65</v>
      </c>
      <c r="F32" s="49">
        <v>0</v>
      </c>
      <c r="G32" s="20" t="s">
        <v>51</v>
      </c>
      <c r="H32" s="20"/>
      <c r="I32" s="20"/>
      <c r="J32" s="22"/>
    </row>
    <row r="33" spans="1:10" ht="47.25" x14ac:dyDescent="0.25">
      <c r="A33" s="31" t="s">
        <v>54</v>
      </c>
      <c r="B33" s="32" t="s">
        <v>55</v>
      </c>
      <c r="C33" s="45"/>
      <c r="D33" s="20"/>
      <c r="E33" s="33">
        <v>0</v>
      </c>
      <c r="F33" s="33">
        <v>0</v>
      </c>
      <c r="G33" s="20"/>
      <c r="H33" s="20"/>
      <c r="I33" s="45"/>
      <c r="J33" s="47"/>
    </row>
    <row r="34" spans="1:10" ht="15.75" x14ac:dyDescent="0.25">
      <c r="A34" s="31" t="s">
        <v>56</v>
      </c>
      <c r="B34" s="50"/>
      <c r="C34" s="45"/>
      <c r="D34" s="20"/>
      <c r="E34" s="20"/>
      <c r="F34" s="20"/>
      <c r="G34" s="20"/>
      <c r="H34" s="20"/>
      <c r="I34" s="45"/>
      <c r="J34" s="47"/>
    </row>
    <row r="35" spans="1:10" ht="31.5" x14ac:dyDescent="0.25">
      <c r="A35" s="31" t="s">
        <v>57</v>
      </c>
      <c r="B35" s="32" t="s">
        <v>58</v>
      </c>
      <c r="C35" s="45"/>
      <c r="D35" s="20"/>
      <c r="E35" s="33">
        <v>0</v>
      </c>
      <c r="F35" s="33">
        <f>F36</f>
        <v>0</v>
      </c>
      <c r="G35" s="20"/>
      <c r="H35" s="20"/>
      <c r="I35" s="45"/>
      <c r="J35" s="47"/>
    </row>
    <row r="36" spans="1:10" s="51" customFormat="1" ht="12.75" x14ac:dyDescent="0.2">
      <c r="A36" s="43" t="s">
        <v>59</v>
      </c>
      <c r="B36" s="44"/>
      <c r="C36" s="20"/>
      <c r="D36" s="20"/>
      <c r="E36" s="20"/>
      <c r="F36" s="33"/>
      <c r="G36" s="20"/>
      <c r="H36" s="21"/>
      <c r="I36" s="20"/>
      <c r="J36" s="22"/>
    </row>
    <row r="37" spans="1:10" ht="31.5" x14ac:dyDescent="0.25">
      <c r="A37" s="31" t="s">
        <v>60</v>
      </c>
      <c r="B37" s="32" t="s">
        <v>61</v>
      </c>
      <c r="C37" s="45"/>
      <c r="D37" s="20"/>
      <c r="E37" s="33">
        <v>0</v>
      </c>
      <c r="F37" s="33">
        <v>0</v>
      </c>
      <c r="G37" s="20"/>
      <c r="H37" s="20"/>
      <c r="I37" s="45"/>
      <c r="J37" s="47"/>
    </row>
    <row r="38" spans="1:10" ht="16.5" thickBot="1" x14ac:dyDescent="0.3">
      <c r="A38" s="52" t="s">
        <v>62</v>
      </c>
      <c r="B38" s="53"/>
      <c r="C38" s="54"/>
      <c r="D38" s="54"/>
      <c r="E38" s="54"/>
      <c r="F38" s="54"/>
      <c r="G38" s="54"/>
      <c r="H38" s="54"/>
      <c r="I38" s="54"/>
      <c r="J38" s="55"/>
    </row>
  </sheetData>
  <mergeCells count="12">
    <mergeCell ref="A7:J7"/>
    <mergeCell ref="I1:J1"/>
    <mergeCell ref="H2:J2"/>
    <mergeCell ref="H3:J3"/>
    <mergeCell ref="H4:J4"/>
    <mergeCell ref="H5:J5"/>
    <mergeCell ref="A8:J8"/>
    <mergeCell ref="A10:A11"/>
    <mergeCell ref="B10:B11"/>
    <mergeCell ref="C10:D10"/>
    <mergeCell ref="E10:G10"/>
    <mergeCell ref="H10:J10"/>
  </mergeCells>
  <pageMargins left="0" right="0" top="0" bottom="0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Алла В. Шкода</dc:creator>
  <cp:lastModifiedBy>Алла В. Шкода</cp:lastModifiedBy>
  <cp:lastPrinted>2024-03-11T09:58:46Z</cp:lastPrinted>
  <dcterms:created xsi:type="dcterms:W3CDTF">2015-06-05T18:19:34Z</dcterms:created>
  <dcterms:modified xsi:type="dcterms:W3CDTF">2024-03-11T12:06:06Z</dcterms:modified>
</cp:coreProperties>
</file>