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4" activeTab="2"/>
  </bookViews>
  <sheets>
    <sheet name="апрель" sheetId="1" r:id="rId1"/>
    <sheet name="май" sheetId="2" r:id="rId2"/>
    <sheet name="июнь" sheetId="3" r:id="rId3"/>
    <sheet name="2  квартал" sheetId="4" r:id="rId4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<sst xmlns="http://schemas.openxmlformats.org/spreadsheetml/2006/main" count="129" uniqueCount="32">
  <si>
    <t>№ п/п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</si>
  <si>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</si>
  <si>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</si>
  <si>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</si>
  <si>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подключение (подсоединение) к газораспредели-тельной сети, шт.</t>
  </si>
  <si>
    <t>Суммарные объемы газа в соответствии с поступившими заявками,
млн. куб. м/год</t>
  </si>
  <si>
    <t>Количество отклоненных заявок на подключение (подсоединение) к газораспредели-тельной сети, шт.</t>
  </si>
  <si>
    <t>Суммарные объемы газа в соответствии с отклоненными заявками,
млн. куб. м/год</t>
  </si>
  <si>
    <t>Количество находящихся на рассмотрении заявок на подключение (подсоединение) к газораспредели-тельной сети, шт.</t>
  </si>
  <si>
    <t>Суммарные объемы газа в соответствии с находящимися на рассмотрении заявками,
млн. куб. м/год</t>
  </si>
  <si>
    <t>Количество удовлетворенных заявок на подключение (подсоединение) к газораспредели-тельной сети, шт.</t>
  </si>
  <si>
    <t>Суммарные объемы газа в соответствии с удовлетворенными заявками,
млн. куб. м/год</t>
  </si>
  <si>
    <t>Апрель</t>
  </si>
  <si>
    <t>ВСЕГО, 
 в том числе:</t>
  </si>
  <si>
    <t>-</t>
  </si>
  <si>
    <t>от юридических лиц</t>
  </si>
  <si>
    <t>от физических лиц</t>
  </si>
  <si>
    <t>Граница раздела сетей   АО «НОВО-УРЕНГОЙ-МЕЖРАЙГАЗ» с сетями газораспределения и газопотреб-ления каждого потребителя</t>
  </si>
  <si>
    <t>Сеть газораспределения АО «НОВО-УРЕНГОЙМЕЖРАЙ-ГАЗ»</t>
  </si>
  <si>
    <t>Граница раздела сетей   АО «НОВО-УРЕНГОЙ-МЕЖРАЙГАЗ» с сетями газораспределе-ния и газопотреб-ления каждого потребителя</t>
  </si>
  <si>
    <t>Граница раздела сетей   АО «НОВО-УРЕНГОЙ-МЕЖРАГАЗ» с сетями газораспределения и газопотреб-ления каждого потребителя</t>
  </si>
  <si>
    <t>Граница раздела сетей   АО «НОВО-УРЕНГОЙМЕЖРАЙГАЗ» с сетями газораспределения и газопотреб-ления каждого потребителя</t>
  </si>
  <si>
    <t>Информация о регистрации и ходе реализации заявок на подключение (технологическое присоединение) к газораспределительным</t>
  </si>
  <si>
    <t>1.Отключаю-щее устройство на выходе АГРС-1 «Южная» Ново-Уренгойского ЛПУ МГ ООО «Газпром трансгаз Югорск»                   2.Отключаю-щее устройство на выходе АГРС-2 «Северная»  Ново-Уренгойского  ЛПУ МГ ООО «Газпром трансгаз Югорск»</t>
  </si>
  <si>
    <t>1.Отключаю-щее устройство на выходе АГРС-1 «Южная» Ново-Уренгойского ЛПУ МГ ООО «Газпром трансгаз Югорск»   2.Отключаю-щее устройство на выходе АГРС-2 «Северная»  Ново-Уренгойского  ЛПУ МГ ООО «Газпром трансгаз Югорск»</t>
  </si>
  <si>
    <t>1.Отключаю-щее устройство на выходе АГРС-1 «Южная» Ново-Уренгойского ЛПУ МГ ООО «Газпром трансгаз Югорск»          2.Отключаю-щее устройство на выходе АГРС-2 «Северная»  Ново-Уренгойского  ЛПУ МГ ООО «Газпром трансгаз Югорск»</t>
  </si>
  <si>
    <t>1.Отключаю-щее устройство на выходе АГРС-1 «Южная» Ново-Уренгойского ЛПУ МГ ООО «Газпром трансгаз Югорск»                2.Отключаю-щее устройство на выходе АГРС-2 «Северная»  Ново-Уренгойского  ЛПУ МГ ООО «Газпром трансгаз Югорск»</t>
  </si>
  <si>
    <t>ВСЕГО, 
в том числе:</t>
  </si>
  <si>
    <t>сетям АО «НОВО-УРЕНГОЙМЕЖРАЙГАЗ»     за     апрель  2018 года.</t>
  </si>
  <si>
    <t>сетям  АО «НОВО-УРЕНГОЙМЕЖРАЙГАЗ»  за    май  2018 года.</t>
  </si>
  <si>
    <t>сетям  АО «НОВО-УРЕНГОЙМЕЖРАЙГАЗ»   за   июнь    2018 года.</t>
  </si>
  <si>
    <t>сетям  АО «НОВО-УРЕНГОЙМЕЖРАЙГАЗ»  за  2-ой  квартал   2018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</si>
</sst>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0">
      <selection activeCell="I18" sqref="I18"/>
    </sheetView>
  </sheetViews>
  <sheetFormatPr defaultColWidth="9.00390625" defaultRowHeight="12.75"/>
  <cols>
    <col min="1" max="1" width="3.375" style="1" customWidth="1"/>
    <col min="2" max="2" width="17.00390625" style="1" customWidth="1"/>
    <col min="3" max="4" width="10.75390625" style="1" customWidth="1"/>
    <col min="5" max="5" width="13.00390625" style="1" customWidth="1"/>
    <col min="6" max="6" width="11.75390625" style="1" customWidth="1"/>
    <col min="7" max="7" width="13.625" style="1" customWidth="1"/>
    <col min="8" max="8" width="11.875" style="1" customWidth="1"/>
    <col min="9" max="9" width="14.75390625" style="1" customWidth="1"/>
    <col min="10" max="10" width="12.375" style="1" customWidth="1"/>
    <col min="11" max="11" width="11.00390625" style="1" customWidth="1"/>
    <col min="12" max="12" width="21.25390625" style="1" customWidth="1"/>
    <col min="13" max="16384" width="9.125" style="1" customWidth="1"/>
  </cols>
  <sheetData>
    <row r="1" spans="11:12" ht="15.75">
      <c r="K1" s="2"/>
      <c r="L1" s="3"/>
    </row>
    <row r="2" spans="11:12" ht="15.75">
      <c r="K2" s="2"/>
      <c r="L2" s="3"/>
    </row>
    <row r="3" spans="11:12" ht="15.75">
      <c r="K3" s="2"/>
      <c r="L3" s="3"/>
    </row>
    <row r="4" s="4" customFormat="1" ht="15.75"/>
    <row r="5" spans="1:12" ht="16.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6.5">
      <c r="A6" s="24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="4" customFormat="1" ht="15.75"/>
    <row r="8" spans="1:12" s="6" customFormat="1" ht="88.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</row>
    <row r="9" spans="1:12" s="8" customFormat="1" ht="11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6" s="8" customFormat="1" ht="249.75" customHeight="1">
      <c r="A10" s="25">
        <v>1</v>
      </c>
      <c r="B10" s="10" t="s">
        <v>18</v>
      </c>
      <c r="C10" s="10" t="s">
        <v>24</v>
      </c>
      <c r="D10" s="10" t="s">
        <v>20</v>
      </c>
      <c r="E10" s="9"/>
      <c r="F10" s="9"/>
      <c r="G10" s="9"/>
      <c r="H10" s="9"/>
      <c r="I10" s="9"/>
      <c r="J10" s="9"/>
      <c r="K10" s="9"/>
      <c r="L10" s="9"/>
      <c r="P10" s="8" t="s">
        <v>12</v>
      </c>
    </row>
    <row r="11" spans="1:12" s="8" customFormat="1" ht="24" customHeight="1">
      <c r="A11" s="25"/>
      <c r="B11" s="11" t="s">
        <v>13</v>
      </c>
      <c r="C11" s="12"/>
      <c r="D11" s="12"/>
      <c r="E11" s="13">
        <f>E12+E13</f>
        <v>7</v>
      </c>
      <c r="F11" s="14">
        <f>F12+F13</f>
        <v>1.50651</v>
      </c>
      <c r="G11" s="13" t="s">
        <v>14</v>
      </c>
      <c r="H11" s="13" t="s">
        <v>14</v>
      </c>
      <c r="I11" s="13" t="s">
        <v>14</v>
      </c>
      <c r="J11" s="13" t="s">
        <v>14</v>
      </c>
      <c r="K11" s="13">
        <f>K12+K13</f>
        <v>7</v>
      </c>
      <c r="L11" s="14">
        <f>L12+L13</f>
        <v>1.50651</v>
      </c>
    </row>
    <row r="12" spans="1:12" s="8" customFormat="1" ht="14.25" customHeight="1">
      <c r="A12" s="25"/>
      <c r="B12" s="15" t="s">
        <v>15</v>
      </c>
      <c r="C12" s="16"/>
      <c r="D12" s="16"/>
      <c r="E12" s="17">
        <v>1</v>
      </c>
      <c r="F12" s="18">
        <f>(1322.64)/1000</f>
        <v>1.32264</v>
      </c>
      <c r="G12" s="13" t="s">
        <v>14</v>
      </c>
      <c r="H12" s="13" t="s">
        <v>14</v>
      </c>
      <c r="I12" s="13" t="s">
        <v>14</v>
      </c>
      <c r="J12" s="13" t="s">
        <v>14</v>
      </c>
      <c r="K12" s="17">
        <v>1</v>
      </c>
      <c r="L12" s="18">
        <f>F12</f>
        <v>1.32264</v>
      </c>
    </row>
    <row r="13" spans="1:12" ht="15" customHeight="1">
      <c r="A13" s="25"/>
      <c r="B13" s="15" t="s">
        <v>16</v>
      </c>
      <c r="C13" s="19"/>
      <c r="D13" s="19"/>
      <c r="E13" s="20">
        <v>6</v>
      </c>
      <c r="F13" s="21">
        <f>183.87/1000</f>
        <v>0.18387</v>
      </c>
      <c r="G13" s="13" t="s">
        <v>14</v>
      </c>
      <c r="H13" s="13" t="s">
        <v>14</v>
      </c>
      <c r="I13" s="13" t="s">
        <v>14</v>
      </c>
      <c r="J13" s="13" t="s">
        <v>14</v>
      </c>
      <c r="K13" s="20">
        <v>6</v>
      </c>
      <c r="L13" s="21">
        <f>F13</f>
        <v>0.18387</v>
      </c>
    </row>
    <row r="14" spans="5:12" ht="15" customHeight="1">
      <c r="E14" s="22"/>
      <c r="F14" s="22"/>
      <c r="G14" s="22"/>
      <c r="H14" s="22"/>
      <c r="I14" s="22"/>
      <c r="J14" s="22"/>
      <c r="K14" s="22"/>
      <c r="L14" s="22"/>
    </row>
    <row r="15" ht="12.75">
      <c r="A15" s="23"/>
    </row>
  </sheetData>
  <sheetProtection selectLockedCells="1" selectUnlockedCells="1"/>
  <mergeCells count="3">
    <mergeCell ref="A5:L5"/>
    <mergeCell ref="A6:L6"/>
    <mergeCell ref="A10:A13"/>
  </mergeCells>
  <printOptions/>
  <pageMargins left="0.27569444444444446" right="0.27569444444444446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0">
      <selection activeCell="F12" sqref="F12"/>
    </sheetView>
  </sheetViews>
  <sheetFormatPr defaultColWidth="9.00390625" defaultRowHeight="12.75"/>
  <cols>
    <col min="1" max="1" width="3.375" style="1" customWidth="1"/>
    <col min="2" max="2" width="17.00390625" style="1" customWidth="1"/>
    <col min="3" max="4" width="10.75390625" style="1" customWidth="1"/>
    <col min="5" max="5" width="13.00390625" style="1" customWidth="1"/>
    <col min="6" max="6" width="11.75390625" style="1" customWidth="1"/>
    <col min="7" max="7" width="13.625" style="1" customWidth="1"/>
    <col min="8" max="8" width="11.875" style="1" customWidth="1"/>
    <col min="9" max="9" width="14.75390625" style="1" customWidth="1"/>
    <col min="10" max="10" width="12.375" style="1" customWidth="1"/>
    <col min="11" max="11" width="11.00390625" style="1" customWidth="1"/>
    <col min="12" max="12" width="18.875" style="1" customWidth="1"/>
    <col min="13" max="16384" width="9.125" style="1" customWidth="1"/>
  </cols>
  <sheetData>
    <row r="1" spans="11:12" ht="15.75">
      <c r="K1" s="2"/>
      <c r="L1" s="3"/>
    </row>
    <row r="2" spans="11:12" ht="15.75">
      <c r="K2" s="2"/>
      <c r="L2" s="3"/>
    </row>
    <row r="3" spans="11:12" ht="15.75">
      <c r="K3" s="2"/>
      <c r="L3" s="3"/>
    </row>
    <row r="4" s="4" customFormat="1" ht="15.75"/>
    <row r="5" spans="1:12" ht="16.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6.5">
      <c r="A6" s="24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="4" customFormat="1" ht="15.75"/>
    <row r="8" spans="1:12" s="6" customFormat="1" ht="88.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</row>
    <row r="9" spans="1:12" s="8" customFormat="1" ht="11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s="8" customFormat="1" ht="258.75" customHeight="1">
      <c r="A10" s="25">
        <v>1</v>
      </c>
      <c r="B10" s="10" t="s">
        <v>18</v>
      </c>
      <c r="C10" s="10" t="s">
        <v>25</v>
      </c>
      <c r="D10" s="10" t="s">
        <v>21</v>
      </c>
      <c r="E10" s="9"/>
      <c r="F10" s="9"/>
      <c r="G10" s="9"/>
      <c r="H10" s="9"/>
      <c r="I10" s="9"/>
      <c r="J10" s="9"/>
      <c r="K10" s="9"/>
      <c r="L10" s="9"/>
    </row>
    <row r="11" spans="1:12" s="8" customFormat="1" ht="24" customHeight="1">
      <c r="A11" s="25"/>
      <c r="B11" s="11" t="s">
        <v>27</v>
      </c>
      <c r="C11" s="12"/>
      <c r="D11" s="12"/>
      <c r="E11" s="13">
        <f>E12+E13</f>
        <v>5</v>
      </c>
      <c r="F11" s="14">
        <f>F12+F13</f>
        <v>1.0933</v>
      </c>
      <c r="G11" s="13" t="s">
        <v>14</v>
      </c>
      <c r="H11" s="13" t="s">
        <v>14</v>
      </c>
      <c r="I11" s="13" t="s">
        <v>14</v>
      </c>
      <c r="J11" s="13" t="s">
        <v>14</v>
      </c>
      <c r="K11" s="13">
        <f>K12+K13</f>
        <v>5</v>
      </c>
      <c r="L11" s="14">
        <f>L12+L13</f>
        <v>1.0933</v>
      </c>
    </row>
    <row r="12" spans="1:12" s="8" customFormat="1" ht="14.25" customHeight="1">
      <c r="A12" s="25"/>
      <c r="B12" s="15" t="s">
        <v>15</v>
      </c>
      <c r="C12" s="16"/>
      <c r="D12" s="16"/>
      <c r="E12" s="17">
        <v>1</v>
      </c>
      <c r="F12" s="18">
        <f>946.08/1000</f>
        <v>0.94608</v>
      </c>
      <c r="G12" s="13" t="s">
        <v>14</v>
      </c>
      <c r="H12" s="13" t="s">
        <v>14</v>
      </c>
      <c r="I12" s="13" t="s">
        <v>14</v>
      </c>
      <c r="J12" s="13" t="s">
        <v>14</v>
      </c>
      <c r="K12" s="17">
        <v>1</v>
      </c>
      <c r="L12" s="18">
        <f>F12</f>
        <v>0.94608</v>
      </c>
    </row>
    <row r="13" spans="1:12" ht="15" customHeight="1">
      <c r="A13" s="25"/>
      <c r="B13" s="15" t="s">
        <v>16</v>
      </c>
      <c r="C13" s="19"/>
      <c r="D13" s="19"/>
      <c r="E13" s="20">
        <v>4</v>
      </c>
      <c r="F13" s="21">
        <f>147.22/1000</f>
        <v>0.14722</v>
      </c>
      <c r="G13" s="13" t="s">
        <v>14</v>
      </c>
      <c r="H13" s="13" t="s">
        <v>14</v>
      </c>
      <c r="I13" s="13" t="s">
        <v>14</v>
      </c>
      <c r="J13" s="13" t="s">
        <v>14</v>
      </c>
      <c r="K13" s="20">
        <v>4</v>
      </c>
      <c r="L13" s="21">
        <f>F13</f>
        <v>0.14722</v>
      </c>
    </row>
    <row r="14" spans="5:12" ht="15" customHeight="1">
      <c r="E14" s="22"/>
      <c r="F14" s="22"/>
      <c r="G14" s="22"/>
      <c r="H14" s="22"/>
      <c r="I14" s="22"/>
      <c r="J14" s="22"/>
      <c r="K14" s="22"/>
      <c r="L14" s="22"/>
    </row>
    <row r="15" ht="12.75">
      <c r="A15" s="23"/>
    </row>
  </sheetData>
  <sheetProtection selectLockedCells="1" selectUnlockedCells="1"/>
  <mergeCells count="3">
    <mergeCell ref="A5:L5"/>
    <mergeCell ref="A6:L6"/>
    <mergeCell ref="A10:A13"/>
  </mergeCells>
  <printOptions/>
  <pageMargins left="0.27569444444444446" right="0.27569444444444446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0">
      <selection activeCell="F14" sqref="F14"/>
    </sheetView>
  </sheetViews>
  <sheetFormatPr defaultColWidth="9.00390625" defaultRowHeight="12.75"/>
  <cols>
    <col min="1" max="1" width="3.375" style="1" customWidth="1"/>
    <col min="2" max="2" width="17.00390625" style="1" customWidth="1"/>
    <col min="3" max="3" width="10.75390625" style="1" customWidth="1"/>
    <col min="4" max="4" width="12.00390625" style="1" customWidth="1"/>
    <col min="5" max="5" width="13.00390625" style="1" customWidth="1"/>
    <col min="6" max="6" width="11.75390625" style="1" customWidth="1"/>
    <col min="7" max="7" width="13.625" style="1" customWidth="1"/>
    <col min="8" max="8" width="11.875" style="1" customWidth="1"/>
    <col min="9" max="9" width="14.75390625" style="1" customWidth="1"/>
    <col min="10" max="10" width="12.375" style="1" customWidth="1"/>
    <col min="11" max="11" width="11.00390625" style="1" customWidth="1"/>
    <col min="12" max="12" width="21.25390625" style="1" customWidth="1"/>
    <col min="13" max="16384" width="9.125" style="1" customWidth="1"/>
  </cols>
  <sheetData>
    <row r="1" spans="11:12" ht="15.75">
      <c r="K1" s="2"/>
      <c r="L1" s="3"/>
    </row>
    <row r="2" spans="11:12" ht="15.75">
      <c r="K2" s="2"/>
      <c r="L2" s="3"/>
    </row>
    <row r="3" spans="11:12" ht="15.75">
      <c r="K3" s="2"/>
      <c r="L3" s="3"/>
    </row>
    <row r="4" s="4" customFormat="1" ht="15.75"/>
    <row r="5" spans="1:12" ht="16.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6.5">
      <c r="A6" s="24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="4" customFormat="1" ht="15.75"/>
    <row r="8" spans="1:12" s="6" customFormat="1" ht="88.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</row>
    <row r="9" spans="1:12" s="8" customFormat="1" ht="11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s="8" customFormat="1" ht="259.5" customHeight="1">
      <c r="A10" s="25">
        <v>1</v>
      </c>
      <c r="B10" s="10" t="s">
        <v>18</v>
      </c>
      <c r="C10" s="10" t="s">
        <v>23</v>
      </c>
      <c r="D10" s="10" t="s">
        <v>17</v>
      </c>
      <c r="E10" s="9"/>
      <c r="F10" s="9"/>
      <c r="G10" s="9"/>
      <c r="H10" s="9"/>
      <c r="I10" s="9"/>
      <c r="J10" s="9"/>
      <c r="K10" s="9"/>
      <c r="L10" s="9"/>
    </row>
    <row r="11" spans="1:12" s="8" customFormat="1" ht="24" customHeight="1">
      <c r="A11" s="25"/>
      <c r="B11" s="11" t="s">
        <v>13</v>
      </c>
      <c r="C11" s="12"/>
      <c r="D11" s="12"/>
      <c r="E11" s="13">
        <f>E12+E13</f>
        <v>15</v>
      </c>
      <c r="F11" s="14">
        <f>F12+F13</f>
        <v>4.37481</v>
      </c>
      <c r="G11" s="20" t="s">
        <v>14</v>
      </c>
      <c r="H11" s="20" t="s">
        <v>14</v>
      </c>
      <c r="I11" s="20" t="s">
        <v>14</v>
      </c>
      <c r="J11" s="20" t="s">
        <v>14</v>
      </c>
      <c r="K11" s="13">
        <f>K12+K13</f>
        <v>15</v>
      </c>
      <c r="L11" s="14">
        <f>L12+L13</f>
        <v>4.37481</v>
      </c>
    </row>
    <row r="12" spans="1:12" s="8" customFormat="1" ht="14.25" customHeight="1">
      <c r="A12" s="25"/>
      <c r="B12" s="15" t="s">
        <v>15</v>
      </c>
      <c r="C12" s="16"/>
      <c r="D12" s="16"/>
      <c r="E12" s="17">
        <v>9</v>
      </c>
      <c r="F12" s="18">
        <f>(136.27+1944.72+137.8+60.53+316.64+876+493.2+164.3)/1000</f>
        <v>4.12946</v>
      </c>
      <c r="G12" s="20" t="s">
        <v>14</v>
      </c>
      <c r="H12" s="20" t="s">
        <v>14</v>
      </c>
      <c r="I12" s="20" t="s">
        <v>14</v>
      </c>
      <c r="J12" s="20" t="s">
        <v>14</v>
      </c>
      <c r="K12" s="17">
        <f>E12</f>
        <v>9</v>
      </c>
      <c r="L12" s="18">
        <f>F12</f>
        <v>4.12946</v>
      </c>
    </row>
    <row r="13" spans="1:12" ht="15" customHeight="1">
      <c r="A13" s="25"/>
      <c r="B13" s="15" t="s">
        <v>16</v>
      </c>
      <c r="C13" s="19"/>
      <c r="D13" s="19"/>
      <c r="E13" s="20">
        <v>6</v>
      </c>
      <c r="F13" s="21">
        <f>245.35/1000</f>
        <v>0.24534999999999998</v>
      </c>
      <c r="G13" s="20" t="s">
        <v>14</v>
      </c>
      <c r="H13" s="20" t="s">
        <v>14</v>
      </c>
      <c r="I13" s="20" t="s">
        <v>14</v>
      </c>
      <c r="J13" s="20" t="s">
        <v>14</v>
      </c>
      <c r="K13" s="20">
        <f>E13</f>
        <v>6</v>
      </c>
      <c r="L13" s="21">
        <f>F13</f>
        <v>0.24534999999999998</v>
      </c>
    </row>
    <row r="14" spans="5:12" ht="15" customHeight="1">
      <c r="E14" s="22"/>
      <c r="F14" s="22"/>
      <c r="G14" s="22"/>
      <c r="H14" s="22"/>
      <c r="I14" s="22"/>
      <c r="J14" s="22"/>
      <c r="K14" s="22"/>
      <c r="L14" s="22"/>
    </row>
    <row r="15" ht="12.75">
      <c r="A15" s="23"/>
    </row>
  </sheetData>
  <sheetProtection selectLockedCells="1" selectUnlockedCells="1"/>
  <mergeCells count="3">
    <mergeCell ref="A5:L5"/>
    <mergeCell ref="A6:L6"/>
    <mergeCell ref="A10:A13"/>
  </mergeCells>
  <printOptions/>
  <pageMargins left="0.27569444444444446" right="0.27569444444444446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0">
      <selection activeCell="N10" sqref="N10"/>
    </sheetView>
  </sheetViews>
  <sheetFormatPr defaultColWidth="9.00390625" defaultRowHeight="12.75"/>
  <cols>
    <col min="1" max="1" width="3.375" style="1" customWidth="1"/>
    <col min="2" max="2" width="17.00390625" style="1" customWidth="1"/>
    <col min="3" max="3" width="10.75390625" style="1" customWidth="1"/>
    <col min="4" max="4" width="12.00390625" style="1" customWidth="1"/>
    <col min="5" max="5" width="13.00390625" style="1" customWidth="1"/>
    <col min="6" max="6" width="11.75390625" style="1" customWidth="1"/>
    <col min="7" max="7" width="13.625" style="1" customWidth="1"/>
    <col min="8" max="8" width="11.875" style="1" customWidth="1"/>
    <col min="9" max="9" width="14.75390625" style="1" customWidth="1"/>
    <col min="10" max="10" width="12.375" style="1" customWidth="1"/>
    <col min="11" max="11" width="11.00390625" style="1" customWidth="1"/>
    <col min="12" max="12" width="21.625" style="1" customWidth="1"/>
    <col min="13" max="16384" width="9.125" style="1" customWidth="1"/>
  </cols>
  <sheetData>
    <row r="1" spans="11:12" ht="15.75">
      <c r="K1" s="2"/>
      <c r="L1" s="3"/>
    </row>
    <row r="2" spans="11:12" ht="15.75">
      <c r="K2" s="2"/>
      <c r="L2" s="3"/>
    </row>
    <row r="3" spans="11:12" ht="15.75">
      <c r="K3" s="2"/>
      <c r="L3" s="3"/>
    </row>
    <row r="4" s="4" customFormat="1" ht="15.75"/>
    <row r="5" spans="1:12" ht="16.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6.5">
      <c r="A6" s="24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="4" customFormat="1" ht="15.75"/>
    <row r="8" spans="1:12" s="6" customFormat="1" ht="88.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</row>
    <row r="9" spans="1:12" s="8" customFormat="1" ht="11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s="8" customFormat="1" ht="292.5">
      <c r="A10" s="25">
        <v>1</v>
      </c>
      <c r="B10" s="10" t="s">
        <v>18</v>
      </c>
      <c r="C10" s="10" t="s">
        <v>26</v>
      </c>
      <c r="D10" s="10" t="s">
        <v>19</v>
      </c>
      <c r="E10" s="9"/>
      <c r="F10" s="9"/>
      <c r="G10" s="9"/>
      <c r="H10" s="9"/>
      <c r="I10" s="9"/>
      <c r="J10" s="9"/>
      <c r="K10" s="9"/>
      <c r="L10" s="9"/>
    </row>
    <row r="11" spans="1:12" s="8" customFormat="1" ht="24" customHeight="1">
      <c r="A11" s="25"/>
      <c r="B11" s="11" t="s">
        <v>13</v>
      </c>
      <c r="C11" s="12"/>
      <c r="D11" s="12"/>
      <c r="E11" s="13">
        <f>E12+E13</f>
        <v>27</v>
      </c>
      <c r="F11" s="14">
        <f>F12+F13</f>
        <v>6.97462</v>
      </c>
      <c r="G11" s="20" t="s">
        <v>14</v>
      </c>
      <c r="H11" s="20" t="s">
        <v>14</v>
      </c>
      <c r="I11" s="20" t="s">
        <v>14</v>
      </c>
      <c r="J11" s="20" t="s">
        <v>14</v>
      </c>
      <c r="K11" s="13">
        <f>K12+K13</f>
        <v>27</v>
      </c>
      <c r="L11" s="14">
        <f>L12+L13</f>
        <v>6.97462</v>
      </c>
    </row>
    <row r="12" spans="1:12" s="8" customFormat="1" ht="14.25" customHeight="1">
      <c r="A12" s="25"/>
      <c r="B12" s="15" t="s">
        <v>15</v>
      </c>
      <c r="C12" s="16"/>
      <c r="D12" s="16"/>
      <c r="E12" s="17">
        <f>апрель!E12++май!E12+июнь!E12</f>
        <v>11</v>
      </c>
      <c r="F12" s="18">
        <f>L12</f>
        <v>6.39818</v>
      </c>
      <c r="G12" s="20" t="s">
        <v>14</v>
      </c>
      <c r="H12" s="20" t="s">
        <v>14</v>
      </c>
      <c r="I12" s="20" t="s">
        <v>14</v>
      </c>
      <c r="J12" s="20" t="s">
        <v>14</v>
      </c>
      <c r="K12" s="17">
        <f>апрель!K12+май!K12+июнь!K12</f>
        <v>11</v>
      </c>
      <c r="L12" s="18">
        <f>апрель!L12+май!L12+июнь!L12</f>
        <v>6.39818</v>
      </c>
    </row>
    <row r="13" spans="1:12" ht="15" customHeight="1">
      <c r="A13" s="25"/>
      <c r="B13" s="15" t="s">
        <v>16</v>
      </c>
      <c r="C13" s="19"/>
      <c r="D13" s="19"/>
      <c r="E13" s="20">
        <f>апрель!E13+май!E13+июнь!E13</f>
        <v>16</v>
      </c>
      <c r="F13" s="21">
        <f>L13</f>
        <v>0.57644</v>
      </c>
      <c r="G13" s="20" t="s">
        <v>14</v>
      </c>
      <c r="H13" s="20" t="s">
        <v>14</v>
      </c>
      <c r="I13" s="20" t="s">
        <v>14</v>
      </c>
      <c r="J13" s="20" t="s">
        <v>14</v>
      </c>
      <c r="K13" s="20">
        <f>апрель!K13+май!K13+июнь!K13</f>
        <v>16</v>
      </c>
      <c r="L13" s="21">
        <f>апрель!L13+май!L13+июнь!L13</f>
        <v>0.57644</v>
      </c>
    </row>
    <row r="14" spans="5:12" ht="15" customHeight="1">
      <c r="E14" s="22"/>
      <c r="F14" s="22"/>
      <c r="G14" s="22"/>
      <c r="H14" s="22"/>
      <c r="I14" s="22"/>
      <c r="J14" s="22"/>
      <c r="K14" s="22"/>
      <c r="L14" s="22"/>
    </row>
    <row r="15" ht="12.75">
      <c r="A15" s="23"/>
    </row>
  </sheetData>
  <sheetProtection selectLockedCells="1" selectUnlockedCells="1"/>
  <mergeCells count="3">
    <mergeCell ref="A5:L5"/>
    <mergeCell ref="A6:L6"/>
    <mergeCell ref="A10:A13"/>
  </mergeCells>
  <printOptions/>
  <pageMargins left="0.27569444444444446" right="0.27569444444444446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dcterms:modified xsi:type="dcterms:W3CDTF">2019-02-04T10:57:22Z</dcterms:modified>
  <cp:category/>
  <cp:version/>
  <cp:contentType/>
  <cp:contentStatus/>
</cp:coreProperties>
</file>